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【标表1】工程量清单汇总表" sheetId="1" r:id="rId1"/>
    <sheet name="【标表2】工程量清单表" sheetId="2" r:id="rId2"/>
  </sheets>
  <definedNames/>
  <calcPr fullCalcOnLoad="1"/>
</workbook>
</file>

<file path=xl/sharedStrings.xml><?xml version="1.0" encoding="utf-8"?>
<sst xmlns="http://schemas.openxmlformats.org/spreadsheetml/2006/main" count="237" uniqueCount="132">
  <si>
    <t>工程量清单汇总表</t>
  </si>
  <si>
    <t>合同段：省道219线鄢陵县老张桥至许周界段大修工程</t>
  </si>
  <si>
    <t/>
  </si>
  <si>
    <t>标表1</t>
  </si>
  <si>
    <t>序号</t>
  </si>
  <si>
    <t>科目名称</t>
  </si>
  <si>
    <t>金额（元）</t>
  </si>
  <si>
    <t>1</t>
  </si>
  <si>
    <t>清单  第100章  总 则</t>
  </si>
  <si>
    <t>2</t>
  </si>
  <si>
    <t>清单  第200章  路 基</t>
  </si>
  <si>
    <t>3</t>
  </si>
  <si>
    <t>清单  第300章  路 面</t>
  </si>
  <si>
    <t>4</t>
  </si>
  <si>
    <t>清单  第600章  安全设施及预埋管线</t>
  </si>
  <si>
    <t>5</t>
  </si>
  <si>
    <t>第100章至第700章合计</t>
  </si>
  <si>
    <t>6</t>
  </si>
  <si>
    <t>已包含在清单合计中的材料、工程设备、专业工程暂估价合计</t>
  </si>
  <si>
    <t>7</t>
  </si>
  <si>
    <t>清单合计减去材料、工程设备、专业工程暂估价合计</t>
  </si>
  <si>
    <t>8</t>
  </si>
  <si>
    <t>计日工合计</t>
  </si>
  <si>
    <t>9</t>
  </si>
  <si>
    <t>暂列金额（不含计日工总额）</t>
  </si>
  <si>
    <t>10</t>
  </si>
  <si>
    <t>投标报价</t>
  </si>
  <si>
    <t>清单   第 1 页</t>
  </si>
  <si>
    <t>共 1 页</t>
  </si>
  <si>
    <t>工程量清单表</t>
  </si>
  <si>
    <t>标表2</t>
  </si>
  <si>
    <t>细目号</t>
  </si>
  <si>
    <t>细目名称</t>
  </si>
  <si>
    <t>单位</t>
  </si>
  <si>
    <t>数量</t>
  </si>
  <si>
    <t>单价</t>
  </si>
  <si>
    <t>合价</t>
  </si>
  <si>
    <t>101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</si>
  <si>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</si>
  <si>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</si>
  <si>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</si>
  <si>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</si>
  <si>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</si>
  <si>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</si>
  <si>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102</t>
  </si>
  <si>
    <t>工程管理</t>
  </si>
  <si>
    <t>102-1</t>
  </si>
  <si>
    <t>竣工文件</t>
  </si>
  <si>
    <t>102-3</t>
  </si>
  <si>
    <t>安全生产费</t>
  </si>
  <si>
    <t>103</t>
  </si>
  <si>
    <t>临时工程与设施</t>
  </si>
  <si>
    <t>103-2</t>
  </si>
  <si>
    <t>临时占地</t>
  </si>
  <si>
    <t>103-5</t>
  </si>
  <si>
    <t>临时供水与排污设施</t>
  </si>
  <si>
    <t>104</t>
  </si>
  <si>
    <t>承包人驻地建设</t>
  </si>
  <si>
    <t>清单  第100章  合计   人民币</t>
  </si>
  <si>
    <t>元</t>
  </si>
  <si>
    <t>共 4 页</t>
  </si>
  <si>
    <t>202</t>
  </si>
  <si>
    <t>场地清理</t>
  </si>
  <si>
    <t>202-2</t>
  </si>
  <si>
    <t>挖除旧路面</t>
  </si>
  <si>
    <t>铣刨7cm沥青砼（含外运）</t>
  </si>
  <si>
    <t>m3</t>
  </si>
  <si>
    <t>铣刨18cm水泥稳定碎石（含外运）</t>
  </si>
  <si>
    <t>-c</t>
  </si>
  <si>
    <t>铣刨16cm水泥（石灰）稳定土（含外运）</t>
  </si>
  <si>
    <t>-d</t>
  </si>
  <si>
    <t>挖除15cm石灰稳定土</t>
  </si>
  <si>
    <t>203</t>
  </si>
  <si>
    <t>挖方路基</t>
  </si>
  <si>
    <t>203-1</t>
  </si>
  <si>
    <t>路基挖方</t>
  </si>
  <si>
    <t>挖淤泥、流沙</t>
  </si>
  <si>
    <t>205-1</t>
  </si>
  <si>
    <t>原路面材料处理软基</t>
  </si>
  <si>
    <t>207-2</t>
  </si>
  <si>
    <t>排水工程</t>
  </si>
  <si>
    <t>现浇混凝土排水沟（C25)</t>
  </si>
  <si>
    <t>-e</t>
  </si>
  <si>
    <t>预制安装混凝土盖板(C25)</t>
  </si>
  <si>
    <t>-f</t>
  </si>
  <si>
    <t>挖土方</t>
  </si>
  <si>
    <t>-g</t>
  </si>
  <si>
    <t>清淤</t>
  </si>
  <si>
    <t>清单  第200章  合计   人民币</t>
  </si>
  <si>
    <t>清单   第 2 页</t>
  </si>
  <si>
    <t>304</t>
  </si>
  <si>
    <t>水泥稳定土底基层、基层</t>
  </si>
  <si>
    <t>304-1</t>
  </si>
  <si>
    <t>16cm厚水泥稳定碎石厂拌冷再生</t>
  </si>
  <si>
    <t>m2</t>
  </si>
  <si>
    <t>304-2</t>
  </si>
  <si>
    <t>18cm厚4%水泥稳定碎石</t>
  </si>
  <si>
    <t>308</t>
  </si>
  <si>
    <t>透层和黏层</t>
  </si>
  <si>
    <t>308-1</t>
  </si>
  <si>
    <t>乳化沥青透层油（1.1L/㎡）</t>
  </si>
  <si>
    <t>308-2</t>
  </si>
  <si>
    <t>改性乳化沥青粘层油（0.5L/㎡）</t>
  </si>
  <si>
    <t>310-2</t>
  </si>
  <si>
    <t>1cm橡胶沥青同步碎石封层</t>
  </si>
  <si>
    <t>313</t>
  </si>
  <si>
    <t>路肩培土、中央分隔带回填土、土路肩加固及路缘石</t>
  </si>
  <si>
    <t>311</t>
  </si>
  <si>
    <t>改性沥青混凝土面层</t>
  </si>
  <si>
    <t>311-1</t>
  </si>
  <si>
    <t>4cm厚细粒式改性沥青砼路面</t>
  </si>
  <si>
    <t>311-2</t>
  </si>
  <si>
    <t>5cm厚中粒式改性沥青砼路面</t>
  </si>
  <si>
    <t>313-1</t>
  </si>
  <si>
    <t>路肩培土</t>
  </si>
  <si>
    <t>313-3</t>
  </si>
  <si>
    <t>现浇混凝土加固土路肩（C20)</t>
  </si>
  <si>
    <t>清单  第300章  合计   人民币</t>
  </si>
  <si>
    <t>清单   第 3 页</t>
  </si>
  <si>
    <t>604</t>
  </si>
  <si>
    <t>道路交通标志</t>
  </si>
  <si>
    <t>604-8</t>
  </si>
  <si>
    <t>里程碑</t>
  </si>
  <si>
    <t>个</t>
  </si>
  <si>
    <t>604-10</t>
  </si>
  <si>
    <t>百米桩</t>
  </si>
  <si>
    <t>605</t>
  </si>
  <si>
    <t>道路交通标线</t>
  </si>
  <si>
    <t>605-1</t>
  </si>
  <si>
    <t>热熔型涂料路面标线</t>
  </si>
  <si>
    <t>清单  第600章  合计   人民币</t>
  </si>
  <si>
    <t>清单   第 4 页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</si>
</sst>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0.000"/>
    <numFmt numFmtId="181" formatCode="#0.00"/>
    <numFmt numFmtId="182" formatCode="#0"/>
    <numFmt numFmtId="183" formatCode="0_ 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SansSerif"/>
      <family val="2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/>
    </border>
    <border>
      <left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 style="medium"/>
      <top>
        <color indexed="8"/>
      </top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right" vertical="center" wrapText="1"/>
      <protection/>
    </xf>
    <xf numFmtId="0" fontId="7" fillId="33" borderId="14" xfId="0" applyFont="1" applyFill="1" applyBorder="1" applyAlignment="1" applyProtection="1">
      <alignment horizontal="right" vertical="center" wrapText="1"/>
      <protection/>
    </xf>
    <xf numFmtId="180" fontId="7" fillId="33" borderId="13" xfId="0" applyNumberFormat="1" applyFont="1" applyFill="1" applyBorder="1" applyAlignment="1" applyProtection="1">
      <alignment horizontal="right" vertical="center" wrapText="1"/>
      <protection/>
    </xf>
    <xf numFmtId="181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182" fontId="7" fillId="33" borderId="14" xfId="0" applyNumberFormat="1" applyFont="1" applyFill="1" applyBorder="1" applyAlignment="1" applyProtection="1">
      <alignment horizontal="right" vertical="center" wrapText="1"/>
      <protection hidden="1"/>
    </xf>
    <xf numFmtId="181" fontId="7" fillId="33" borderId="13" xfId="0" applyNumberFormat="1" applyFont="1" applyFill="1" applyBorder="1" applyAlignment="1" applyProtection="1">
      <alignment horizontal="right" vertical="center" wrapText="1"/>
      <protection/>
    </xf>
    <xf numFmtId="182" fontId="7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180" fontId="7" fillId="33" borderId="16" xfId="0" applyNumberFormat="1" applyFont="1" applyFill="1" applyBorder="1" applyAlignment="1" applyProtection="1">
      <alignment horizontal="right" vertical="center" wrapText="1"/>
      <protection/>
    </xf>
    <xf numFmtId="181" fontId="7" fillId="33" borderId="16" xfId="0" applyNumberFormat="1" applyFont="1" applyFill="1" applyBorder="1" applyAlignment="1" applyProtection="1">
      <alignment horizontal="right" vertical="center" wrapText="1"/>
      <protection/>
    </xf>
    <xf numFmtId="182" fontId="7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183" fontId="4" fillId="33" borderId="20" xfId="0" applyNumberFormat="1" applyFont="1" applyFill="1" applyBorder="1" applyAlignment="1" applyProtection="1">
      <alignment vertical="center" wrapText="1"/>
      <protection/>
    </xf>
    <xf numFmtId="0" fontId="4" fillId="33" borderId="21" xfId="0" applyFont="1" applyFill="1" applyBorder="1" applyAlignment="1" applyProtection="1">
      <alignment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182" fontId="7" fillId="33" borderId="24" xfId="0" applyNumberFormat="1" applyFont="1" applyFill="1" applyBorder="1" applyAlignment="1" applyProtection="1">
      <alignment horizontal="right" vertical="center" wrapText="1"/>
      <protection/>
    </xf>
    <xf numFmtId="182" fontId="7" fillId="33" borderId="2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183" fontId="7" fillId="33" borderId="24" xfId="0" applyNumberFormat="1" applyFont="1" applyFill="1" applyBorder="1" applyAlignment="1" applyProtection="1">
      <alignment horizontal="right" vertical="center" wrapText="1"/>
      <protection hidden="1"/>
    </xf>
    <xf numFmtId="0" fontId="4" fillId="33" borderId="28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E13" sqref="E13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25.140625" style="0" customWidth="1"/>
    <col min="5" max="5" width="11.7109375" style="0" customWidth="1"/>
    <col min="6" max="6" width="7.00390625" style="0" customWidth="1"/>
    <col min="11" max="11" width="9.57421875" style="0" bestFit="1" customWidth="1"/>
  </cols>
  <sheetData>
    <row r="1" spans="1:6" ht="42" customHeight="1">
      <c r="A1" s="1"/>
      <c r="B1" s="1"/>
      <c r="C1" s="1"/>
      <c r="D1" s="1"/>
      <c r="E1" s="1"/>
      <c r="F1" s="1"/>
    </row>
    <row r="2" spans="1:6" ht="27.75" customHeight="1">
      <c r="A2" s="1"/>
      <c r="B2" s="2" t="s">
        <v>0</v>
      </c>
      <c r="C2" s="2"/>
      <c r="D2" s="2"/>
      <c r="E2" s="2"/>
      <c r="F2" s="1"/>
    </row>
    <row r="3" spans="1:6" ht="15" customHeight="1">
      <c r="A3" s="1"/>
      <c r="B3" s="3" t="s">
        <v>1</v>
      </c>
      <c r="C3" s="3"/>
      <c r="D3" s="4" t="s">
        <v>2</v>
      </c>
      <c r="E3" s="4" t="s">
        <v>3</v>
      </c>
      <c r="F3" s="1"/>
    </row>
    <row r="4" spans="1:6" ht="24.75" customHeight="1">
      <c r="A4" s="1"/>
      <c r="B4" s="38" t="s">
        <v>4</v>
      </c>
      <c r="C4" s="39" t="s">
        <v>5</v>
      </c>
      <c r="D4" s="39"/>
      <c r="E4" s="40" t="s">
        <v>6</v>
      </c>
      <c r="F4" s="1"/>
    </row>
    <row r="5" spans="1:6" ht="15" customHeight="1">
      <c r="A5" s="1"/>
      <c r="B5" s="41" t="s">
        <v>7</v>
      </c>
      <c r="C5" s="12" t="s">
        <v>8</v>
      </c>
      <c r="D5" s="12"/>
      <c r="E5" s="42">
        <f>'【标表2】工程量清单表'!F18</f>
        <v>1618411</v>
      </c>
      <c r="F5" s="1"/>
    </row>
    <row r="6" spans="1:6" ht="15" customHeight="1">
      <c r="A6" s="1"/>
      <c r="B6" s="41" t="s">
        <v>9</v>
      </c>
      <c r="C6" s="12" t="s">
        <v>10</v>
      </c>
      <c r="D6" s="12"/>
      <c r="E6" s="42">
        <f>'【标表2】工程量清单表'!F43</f>
        <v>0</v>
      </c>
      <c r="F6" s="1"/>
    </row>
    <row r="7" spans="1:6" ht="15" customHeight="1">
      <c r="A7" s="1"/>
      <c r="B7" s="41" t="s">
        <v>11</v>
      </c>
      <c r="C7" s="12" t="s">
        <v>12</v>
      </c>
      <c r="D7" s="12"/>
      <c r="E7" s="42">
        <f>'【标表2】工程量清单表'!F67</f>
        <v>0</v>
      </c>
      <c r="F7" s="1"/>
    </row>
    <row r="8" spans="1:6" ht="15" customHeight="1">
      <c r="A8" s="1"/>
      <c r="B8" s="41" t="s">
        <v>13</v>
      </c>
      <c r="C8" s="12" t="s">
        <v>14</v>
      </c>
      <c r="D8" s="12"/>
      <c r="E8" s="42">
        <f>'【标表2】工程量清单表'!F82</f>
        <v>0</v>
      </c>
      <c r="F8" s="1"/>
    </row>
    <row r="9" spans="1:6" ht="15" customHeight="1">
      <c r="A9" s="1"/>
      <c r="B9" s="41" t="s">
        <v>15</v>
      </c>
      <c r="C9" s="12" t="s">
        <v>16</v>
      </c>
      <c r="D9" s="12"/>
      <c r="E9" s="42">
        <f>SUM(E5:E8)</f>
        <v>1618411</v>
      </c>
      <c r="F9" s="1"/>
    </row>
    <row r="10" spans="1:6" ht="15" customHeight="1">
      <c r="A10" s="1"/>
      <c r="B10" s="41" t="s">
        <v>17</v>
      </c>
      <c r="C10" s="12" t="s">
        <v>18</v>
      </c>
      <c r="D10" s="12"/>
      <c r="E10" s="42"/>
      <c r="F10" s="1"/>
    </row>
    <row r="11" spans="1:6" ht="15" customHeight="1">
      <c r="A11" s="1"/>
      <c r="B11" s="41" t="s">
        <v>19</v>
      </c>
      <c r="C11" s="12" t="s">
        <v>20</v>
      </c>
      <c r="D11" s="12"/>
      <c r="E11" s="42">
        <f>E9</f>
        <v>1618411</v>
      </c>
      <c r="F11" s="1"/>
    </row>
    <row r="12" spans="1:6" ht="15" customHeight="1">
      <c r="A12" s="1"/>
      <c r="B12" s="41" t="s">
        <v>21</v>
      </c>
      <c r="C12" s="12" t="s">
        <v>22</v>
      </c>
      <c r="D12" s="12"/>
      <c r="E12" s="42"/>
      <c r="F12" s="1"/>
    </row>
    <row r="13" spans="1:6" ht="15" customHeight="1">
      <c r="A13" s="1"/>
      <c r="B13" s="41" t="s">
        <v>23</v>
      </c>
      <c r="C13" s="12" t="s">
        <v>24</v>
      </c>
      <c r="D13" s="12"/>
      <c r="E13" s="42">
        <f>E11*0.02</f>
        <v>32368.22</v>
      </c>
      <c r="F13" s="1"/>
    </row>
    <row r="14" spans="1:6" ht="15" customHeight="1">
      <c r="A14" s="1"/>
      <c r="B14" s="41" t="s">
        <v>25</v>
      </c>
      <c r="C14" s="12" t="s">
        <v>26</v>
      </c>
      <c r="D14" s="12"/>
      <c r="E14" s="42">
        <f>E13+E11</f>
        <v>1650779.22</v>
      </c>
      <c r="F14" s="1"/>
    </row>
    <row r="15" spans="1:6" ht="408.75" customHeight="1">
      <c r="A15" s="1"/>
      <c r="B15" s="41"/>
      <c r="C15" s="12" t="s">
        <v>2</v>
      </c>
      <c r="D15" s="12"/>
      <c r="E15" s="35"/>
      <c r="F15" s="1"/>
    </row>
    <row r="16" spans="1:6" ht="115.5" customHeight="1">
      <c r="A16" s="1"/>
      <c r="B16" s="41"/>
      <c r="C16" s="12"/>
      <c r="D16" s="12"/>
      <c r="E16" s="35"/>
      <c r="F16" s="1"/>
    </row>
    <row r="17" spans="1:6" ht="15" customHeight="1">
      <c r="A17" s="1"/>
      <c r="B17" s="43" t="s">
        <v>27</v>
      </c>
      <c r="C17" s="43"/>
      <c r="D17" s="43"/>
      <c r="E17" s="44" t="s">
        <v>28</v>
      </c>
      <c r="F17" s="1"/>
    </row>
    <row r="18" spans="1:6" ht="31.5" customHeight="1">
      <c r="A18" s="1"/>
      <c r="B18" s="1"/>
      <c r="C18" s="1"/>
      <c r="D18" s="1"/>
      <c r="E18" s="1"/>
      <c r="F18" s="1"/>
    </row>
  </sheetData>
  <sheetProtection password="C6EF" sheet="1" objects="1"/>
  <mergeCells count="17">
    <mergeCell ref="B2:E2"/>
    <mergeCell ref="B3:C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7:D17"/>
    <mergeCell ref="B15:B16"/>
    <mergeCell ref="E15:E16"/>
    <mergeCell ref="C15:D16"/>
  </mergeCells>
  <printOptions/>
  <pageMargins left="0" right="0" top="0" bottom="0" header="0" footer="0"/>
  <pageSetup fitToHeight="832" fitToWidth="595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showZeros="0" tabSelected="1" workbookViewId="0" topLeftCell="A1">
      <selection activeCell="E1" sqref="E1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.75" customHeight="1">
      <c r="A2" s="1"/>
      <c r="B2" s="2" t="s">
        <v>29</v>
      </c>
      <c r="C2" s="2"/>
      <c r="D2" s="2"/>
      <c r="E2" s="2"/>
      <c r="F2" s="2"/>
      <c r="G2" s="2"/>
      <c r="H2" s="1"/>
    </row>
    <row r="3" spans="1:8" ht="15" customHeight="1">
      <c r="A3" s="1"/>
      <c r="B3" s="3" t="s">
        <v>1</v>
      </c>
      <c r="C3" s="3"/>
      <c r="D3" s="4" t="s">
        <v>2</v>
      </c>
      <c r="E3" s="4"/>
      <c r="F3" s="4"/>
      <c r="G3" s="4" t="s">
        <v>30</v>
      </c>
      <c r="H3" s="1"/>
    </row>
    <row r="4" spans="1:8" ht="21.75" customHeight="1">
      <c r="A4" s="1"/>
      <c r="B4" s="5" t="s">
        <v>8</v>
      </c>
      <c r="C4" s="6"/>
      <c r="D4" s="6"/>
      <c r="E4" s="6"/>
      <c r="F4" s="6"/>
      <c r="G4" s="7"/>
      <c r="H4" s="1"/>
    </row>
    <row r="5" spans="1:8" ht="16.5" customHeight="1">
      <c r="A5" s="1"/>
      <c r="B5" s="8" t="s">
        <v>31</v>
      </c>
      <c r="C5" s="9" t="s">
        <v>32</v>
      </c>
      <c r="D5" s="9" t="s">
        <v>33</v>
      </c>
      <c r="E5" s="9" t="s">
        <v>34</v>
      </c>
      <c r="F5" s="9" t="s">
        <v>35</v>
      </c>
      <c r="G5" s="10" t="s">
        <v>36</v>
      </c>
      <c r="H5" s="1"/>
    </row>
    <row r="6" spans="1:8" ht="15" customHeight="1">
      <c r="A6" s="1"/>
      <c r="B6" s="11" t="s">
        <v>37</v>
      </c>
      <c r="C6" s="12" t="s">
        <v>38</v>
      </c>
      <c r="D6" s="13" t="s">
        <v>2</v>
      </c>
      <c r="E6" s="14" t="s">
        <v>2</v>
      </c>
      <c r="F6" s="14" t="s">
        <v>2</v>
      </c>
      <c r="G6" s="15" t="s">
        <v>2</v>
      </c>
      <c r="H6" s="1"/>
    </row>
    <row r="7" spans="1:8" ht="15" customHeight="1">
      <c r="A7" s="1"/>
      <c r="B7" s="11" t="s">
        <v>39</v>
      </c>
      <c r="C7" s="12" t="s">
        <v>40</v>
      </c>
      <c r="D7" s="13" t="s">
        <v>41</v>
      </c>
      <c r="E7" s="16">
        <v>1</v>
      </c>
      <c r="F7" s="17"/>
      <c r="G7" s="18">
        <f>ROUND(E7*F7,0)</f>
        <v>0</v>
      </c>
      <c r="H7" s="1"/>
    </row>
    <row r="8" spans="1:8" ht="15" customHeight="1">
      <c r="A8" s="1"/>
      <c r="B8" s="11" t="s">
        <v>42</v>
      </c>
      <c r="C8" s="12" t="s">
        <v>43</v>
      </c>
      <c r="D8" s="13" t="s">
        <v>41</v>
      </c>
      <c r="E8" s="16">
        <v>1</v>
      </c>
      <c r="F8" s="17"/>
      <c r="G8" s="18">
        <f>ROUND(E8*F8,0)</f>
        <v>0</v>
      </c>
      <c r="H8" s="1"/>
    </row>
    <row r="9" spans="1:8" ht="15" customHeight="1">
      <c r="A9" s="1"/>
      <c r="B9" s="11" t="s">
        <v>44</v>
      </c>
      <c r="C9" s="12" t="s">
        <v>45</v>
      </c>
      <c r="D9" s="13" t="s">
        <v>2</v>
      </c>
      <c r="E9" s="16"/>
      <c r="F9" s="19"/>
      <c r="G9" s="18"/>
      <c r="H9" s="1"/>
    </row>
    <row r="10" spans="1:8" ht="15" customHeight="1">
      <c r="A10" s="1"/>
      <c r="B10" s="11" t="s">
        <v>46</v>
      </c>
      <c r="C10" s="12" t="s">
        <v>47</v>
      </c>
      <c r="D10" s="13" t="s">
        <v>41</v>
      </c>
      <c r="E10" s="16">
        <v>1</v>
      </c>
      <c r="F10" s="17"/>
      <c r="G10" s="18">
        <f>ROUND(E10*F10,0)</f>
        <v>0</v>
      </c>
      <c r="H10" s="1"/>
    </row>
    <row r="11" spans="1:8" ht="15" customHeight="1">
      <c r="A11" s="1"/>
      <c r="B11" s="11" t="s">
        <v>48</v>
      </c>
      <c r="C11" s="12" t="s">
        <v>49</v>
      </c>
      <c r="D11" s="13" t="s">
        <v>41</v>
      </c>
      <c r="E11" s="16">
        <v>1</v>
      </c>
      <c r="F11" s="17">
        <v>1618410.91</v>
      </c>
      <c r="G11" s="18">
        <f>ROUND(E11*F11,0)</f>
        <v>1618411</v>
      </c>
      <c r="H11" s="1"/>
    </row>
    <row r="12" spans="1:8" ht="15" customHeight="1">
      <c r="A12" s="1"/>
      <c r="B12" s="11" t="s">
        <v>50</v>
      </c>
      <c r="C12" s="12" t="s">
        <v>51</v>
      </c>
      <c r="D12" s="13" t="s">
        <v>2</v>
      </c>
      <c r="E12" s="16"/>
      <c r="F12" s="19"/>
      <c r="G12" s="18"/>
      <c r="H12" s="1"/>
    </row>
    <row r="13" spans="1:8" ht="15" customHeight="1">
      <c r="A13" s="1"/>
      <c r="B13" s="11" t="s">
        <v>52</v>
      </c>
      <c r="C13" s="12" t="s">
        <v>53</v>
      </c>
      <c r="D13" s="13" t="s">
        <v>41</v>
      </c>
      <c r="E13" s="16">
        <v>1</v>
      </c>
      <c r="F13" s="17"/>
      <c r="G13" s="18">
        <f>ROUND(E13*F13,0)</f>
        <v>0</v>
      </c>
      <c r="H13" s="1"/>
    </row>
    <row r="14" spans="1:8" ht="15" customHeight="1">
      <c r="A14" s="1"/>
      <c r="B14" s="11" t="s">
        <v>54</v>
      </c>
      <c r="C14" s="12" t="s">
        <v>55</v>
      </c>
      <c r="D14" s="13" t="s">
        <v>41</v>
      </c>
      <c r="E14" s="16">
        <v>1</v>
      </c>
      <c r="F14" s="17"/>
      <c r="G14" s="18">
        <f>ROUND(E14*F14,0)</f>
        <v>0</v>
      </c>
      <c r="H14" s="1"/>
    </row>
    <row r="15" spans="1:8" ht="15" customHeight="1">
      <c r="A15" s="1"/>
      <c r="B15" s="11" t="s">
        <v>56</v>
      </c>
      <c r="C15" s="12" t="s">
        <v>57</v>
      </c>
      <c r="D15" s="13" t="s">
        <v>41</v>
      </c>
      <c r="E15" s="16">
        <v>1</v>
      </c>
      <c r="F15" s="17"/>
      <c r="G15" s="18">
        <f>ROUND(E15*F15,0)</f>
        <v>0</v>
      </c>
      <c r="H15" s="1"/>
    </row>
    <row r="16" spans="1:8" ht="408.75" customHeight="1">
      <c r="A16" s="1"/>
      <c r="B16" s="11" t="s">
        <v>2</v>
      </c>
      <c r="C16" s="12" t="s">
        <v>2</v>
      </c>
      <c r="D16" s="13" t="s">
        <v>2</v>
      </c>
      <c r="E16" s="16"/>
      <c r="F16" s="19"/>
      <c r="G16" s="20"/>
      <c r="H16" s="1"/>
    </row>
    <row r="17" spans="1:8" ht="87" customHeight="1">
      <c r="A17" s="1"/>
      <c r="B17" s="21"/>
      <c r="C17" s="22"/>
      <c r="D17" s="23"/>
      <c r="E17" s="24"/>
      <c r="F17" s="25"/>
      <c r="G17" s="26"/>
      <c r="H17" s="1"/>
    </row>
    <row r="18" spans="1:8" ht="15" customHeight="1">
      <c r="A18" s="1"/>
      <c r="B18" s="27" t="s">
        <v>58</v>
      </c>
      <c r="C18" s="28"/>
      <c r="D18" s="28"/>
      <c r="E18" s="28"/>
      <c r="F18" s="29">
        <f>SUM(G7:G15)</f>
        <v>1618411</v>
      </c>
      <c r="G18" s="30" t="s">
        <v>59</v>
      </c>
      <c r="H18" s="1"/>
    </row>
    <row r="19" spans="1:8" ht="15" customHeight="1">
      <c r="A19" s="1"/>
      <c r="B19" s="4" t="s">
        <v>27</v>
      </c>
      <c r="C19" s="4"/>
      <c r="D19" s="4"/>
      <c r="E19" s="4"/>
      <c r="F19" s="4"/>
      <c r="G19" s="3" t="s">
        <v>60</v>
      </c>
      <c r="H19" s="1"/>
    </row>
    <row r="20" spans="1:8" ht="31.5" customHeight="1">
      <c r="A20" s="1"/>
      <c r="B20" s="1"/>
      <c r="C20" s="1"/>
      <c r="D20" s="1"/>
      <c r="E20" s="1"/>
      <c r="F20" s="1"/>
      <c r="G20" s="1"/>
      <c r="H20" s="1"/>
    </row>
    <row r="21" spans="1:13" ht="42" customHeight="1">
      <c r="A21" s="1"/>
      <c r="B21" s="1"/>
      <c r="C21" s="1"/>
      <c r="D21" s="1"/>
      <c r="E21" s="1"/>
      <c r="F21" s="1"/>
      <c r="G21" s="1"/>
      <c r="H21" s="1"/>
      <c r="M21" s="37"/>
    </row>
    <row r="22" spans="1:8" ht="27.75" customHeight="1">
      <c r="A22" s="1"/>
      <c r="B22" s="2" t="s">
        <v>29</v>
      </c>
      <c r="C22" s="2"/>
      <c r="D22" s="2"/>
      <c r="E22" s="2"/>
      <c r="F22" s="2"/>
      <c r="G22" s="2"/>
      <c r="H22" s="1"/>
    </row>
    <row r="23" spans="1:8" ht="15" customHeight="1">
      <c r="A23" s="1"/>
      <c r="B23" s="3" t="s">
        <v>1</v>
      </c>
      <c r="C23" s="3"/>
      <c r="D23" s="4" t="s">
        <v>2</v>
      </c>
      <c r="E23" s="4"/>
      <c r="F23" s="4"/>
      <c r="G23" s="4" t="s">
        <v>30</v>
      </c>
      <c r="H23" s="1"/>
    </row>
    <row r="24" spans="1:8" ht="21.75" customHeight="1">
      <c r="A24" s="1"/>
      <c r="B24" s="31" t="s">
        <v>10</v>
      </c>
      <c r="C24" s="31"/>
      <c r="D24" s="31"/>
      <c r="E24" s="31"/>
      <c r="F24" s="31"/>
      <c r="G24" s="31"/>
      <c r="H24" s="1"/>
    </row>
    <row r="25" spans="1:8" ht="16.5" customHeight="1">
      <c r="A25" s="1"/>
      <c r="B25" s="32" t="s">
        <v>31</v>
      </c>
      <c r="C25" s="9" t="s">
        <v>32</v>
      </c>
      <c r="D25" s="9" t="s">
        <v>33</v>
      </c>
      <c r="E25" s="9" t="s">
        <v>34</v>
      </c>
      <c r="F25" s="9" t="s">
        <v>35</v>
      </c>
      <c r="G25" s="33" t="s">
        <v>36</v>
      </c>
      <c r="H25" s="1"/>
    </row>
    <row r="26" spans="1:8" ht="15" customHeight="1">
      <c r="A26" s="1"/>
      <c r="B26" s="34" t="s">
        <v>61</v>
      </c>
      <c r="C26" s="12" t="s">
        <v>62</v>
      </c>
      <c r="D26" s="13" t="s">
        <v>2</v>
      </c>
      <c r="E26" s="16"/>
      <c r="F26" s="19"/>
      <c r="G26" s="35"/>
      <c r="H26" s="1"/>
    </row>
    <row r="27" spans="1:8" ht="15" customHeight="1">
      <c r="A27" s="1"/>
      <c r="B27" s="34" t="s">
        <v>63</v>
      </c>
      <c r="C27" s="12" t="s">
        <v>64</v>
      </c>
      <c r="D27" s="13" t="s">
        <v>2</v>
      </c>
      <c r="E27" s="16"/>
      <c r="F27" s="19"/>
      <c r="G27" s="35"/>
      <c r="H27" s="1"/>
    </row>
    <row r="28" spans="1:8" ht="15" customHeight="1">
      <c r="A28" s="1"/>
      <c r="B28" s="34" t="s">
        <v>39</v>
      </c>
      <c r="C28" s="12" t="s">
        <v>65</v>
      </c>
      <c r="D28" s="13" t="s">
        <v>66</v>
      </c>
      <c r="E28" s="16">
        <v>21987.7</v>
      </c>
      <c r="F28" s="17"/>
      <c r="G28" s="36">
        <f>ROUND(E28*F28,0)</f>
        <v>0</v>
      </c>
      <c r="H28" s="1"/>
    </row>
    <row r="29" spans="1:8" ht="15" customHeight="1">
      <c r="A29" s="1"/>
      <c r="B29" s="34" t="s">
        <v>42</v>
      </c>
      <c r="C29" s="12" t="s">
        <v>67</v>
      </c>
      <c r="D29" s="13" t="s">
        <v>66</v>
      </c>
      <c r="E29" s="16">
        <v>58588.3</v>
      </c>
      <c r="F29" s="17"/>
      <c r="G29" s="36">
        <f>ROUND(E29*F29,0)</f>
        <v>0</v>
      </c>
      <c r="H29" s="1"/>
    </row>
    <row r="30" spans="1:8" ht="15" customHeight="1">
      <c r="A30" s="1"/>
      <c r="B30" s="34" t="s">
        <v>68</v>
      </c>
      <c r="C30" s="12" t="s">
        <v>69</v>
      </c>
      <c r="D30" s="13" t="s">
        <v>66</v>
      </c>
      <c r="E30" s="16">
        <v>14445.5</v>
      </c>
      <c r="F30" s="17"/>
      <c r="G30" s="36">
        <f>ROUND(E30*F30,0)</f>
        <v>0</v>
      </c>
      <c r="H30" s="1"/>
    </row>
    <row r="31" spans="1:8" ht="15" customHeight="1">
      <c r="A31" s="1"/>
      <c r="B31" s="34" t="s">
        <v>70</v>
      </c>
      <c r="C31" s="12" t="s">
        <v>71</v>
      </c>
      <c r="D31" s="13" t="s">
        <v>66</v>
      </c>
      <c r="E31" s="16">
        <v>476.2</v>
      </c>
      <c r="F31" s="17"/>
      <c r="G31" s="36">
        <f>ROUND(E31*F31,0)</f>
        <v>0</v>
      </c>
      <c r="H31" s="1"/>
    </row>
    <row r="32" spans="1:8" ht="15" customHeight="1">
      <c r="A32" s="1"/>
      <c r="B32" s="34" t="s">
        <v>72</v>
      </c>
      <c r="C32" s="12" t="s">
        <v>73</v>
      </c>
      <c r="D32" s="13" t="s">
        <v>2</v>
      </c>
      <c r="E32" s="16"/>
      <c r="F32" s="19"/>
      <c r="G32" s="36"/>
      <c r="H32" s="1"/>
    </row>
    <row r="33" spans="1:8" ht="15" customHeight="1">
      <c r="A33" s="1"/>
      <c r="B33" s="34" t="s">
        <v>74</v>
      </c>
      <c r="C33" s="12" t="s">
        <v>75</v>
      </c>
      <c r="D33" s="13" t="s">
        <v>2</v>
      </c>
      <c r="E33" s="16"/>
      <c r="F33" s="19"/>
      <c r="G33" s="36"/>
      <c r="H33" s="1"/>
    </row>
    <row r="34" spans="1:8" ht="15" customHeight="1">
      <c r="A34" s="1"/>
      <c r="B34" s="34" t="s">
        <v>39</v>
      </c>
      <c r="C34" s="12" t="s">
        <v>76</v>
      </c>
      <c r="D34" s="13" t="s">
        <v>66</v>
      </c>
      <c r="E34" s="16">
        <v>635</v>
      </c>
      <c r="F34" s="17"/>
      <c r="G34" s="36">
        <f>ROUND(E34*F34,0)</f>
        <v>0</v>
      </c>
      <c r="H34" s="1"/>
    </row>
    <row r="35" spans="1:8" ht="15" customHeight="1">
      <c r="A35" s="1"/>
      <c r="B35" s="34" t="s">
        <v>77</v>
      </c>
      <c r="C35" s="12" t="s">
        <v>78</v>
      </c>
      <c r="D35" s="13" t="s">
        <v>66</v>
      </c>
      <c r="E35" s="16">
        <v>1587.45</v>
      </c>
      <c r="F35" s="17"/>
      <c r="G35" s="36">
        <f>ROUND(E35*F35,0)</f>
        <v>0</v>
      </c>
      <c r="H35" s="1"/>
    </row>
    <row r="36" spans="1:8" ht="15" customHeight="1">
      <c r="A36" s="1"/>
      <c r="B36" s="34" t="s">
        <v>79</v>
      </c>
      <c r="C36" s="12" t="s">
        <v>80</v>
      </c>
      <c r="D36" s="13" t="s">
        <v>2</v>
      </c>
      <c r="E36" s="16"/>
      <c r="F36" s="19"/>
      <c r="G36" s="36"/>
      <c r="H36" s="1"/>
    </row>
    <row r="37" spans="1:8" ht="15" customHeight="1">
      <c r="A37" s="1"/>
      <c r="B37" s="34" t="s">
        <v>68</v>
      </c>
      <c r="C37" s="12" t="s">
        <v>81</v>
      </c>
      <c r="D37" s="13" t="s">
        <v>66</v>
      </c>
      <c r="E37" s="16">
        <v>816</v>
      </c>
      <c r="F37" s="17"/>
      <c r="G37" s="36">
        <f>ROUND(E37*F37,0)</f>
        <v>0</v>
      </c>
      <c r="H37" s="1"/>
    </row>
    <row r="38" spans="1:8" ht="15" customHeight="1">
      <c r="A38" s="1"/>
      <c r="B38" s="34" t="s">
        <v>82</v>
      </c>
      <c r="C38" s="12" t="s">
        <v>83</v>
      </c>
      <c r="D38" s="13" t="s">
        <v>66</v>
      </c>
      <c r="E38" s="16">
        <v>346.8</v>
      </c>
      <c r="F38" s="17"/>
      <c r="G38" s="36">
        <f>ROUND(E38*F38,0)</f>
        <v>0</v>
      </c>
      <c r="H38" s="1"/>
    </row>
    <row r="39" spans="1:8" ht="15" customHeight="1">
      <c r="A39" s="1"/>
      <c r="B39" s="34" t="s">
        <v>84</v>
      </c>
      <c r="C39" s="12" t="s">
        <v>85</v>
      </c>
      <c r="D39" s="13" t="s">
        <v>66</v>
      </c>
      <c r="E39" s="16">
        <v>4561</v>
      </c>
      <c r="F39" s="17"/>
      <c r="G39" s="36">
        <f>ROUND(E39*F39,0)</f>
        <v>0</v>
      </c>
      <c r="H39" s="1"/>
    </row>
    <row r="40" spans="1:8" ht="15" customHeight="1">
      <c r="A40" s="1"/>
      <c r="B40" s="34" t="s">
        <v>86</v>
      </c>
      <c r="C40" s="12" t="s">
        <v>87</v>
      </c>
      <c r="D40" s="13" t="s">
        <v>66</v>
      </c>
      <c r="E40" s="16">
        <v>1620</v>
      </c>
      <c r="F40" s="17"/>
      <c r="G40" s="36">
        <f>ROUND(E40*F40,0)</f>
        <v>0</v>
      </c>
      <c r="H40" s="1"/>
    </row>
    <row r="41" spans="1:8" ht="408.75" customHeight="1">
      <c r="A41" s="1"/>
      <c r="B41" s="34" t="s">
        <v>2</v>
      </c>
      <c r="C41" s="12" t="s">
        <v>2</v>
      </c>
      <c r="D41" s="13" t="s">
        <v>2</v>
      </c>
      <c r="E41" s="16"/>
      <c r="F41" s="19"/>
      <c r="G41" s="35"/>
      <c r="H41" s="1"/>
    </row>
    <row r="42" spans="1:8" ht="12" customHeight="1">
      <c r="A42" s="1"/>
      <c r="B42" s="34"/>
      <c r="C42" s="12"/>
      <c r="D42" s="13"/>
      <c r="E42" s="16"/>
      <c r="F42" s="19"/>
      <c r="G42" s="35"/>
      <c r="H42" s="1"/>
    </row>
    <row r="43" spans="1:12" ht="15" customHeight="1">
      <c r="A43" s="1"/>
      <c r="B43" s="27" t="s">
        <v>88</v>
      </c>
      <c r="C43" s="28"/>
      <c r="D43" s="28"/>
      <c r="E43" s="28"/>
      <c r="F43" s="29">
        <f>SUM(G28:G40)</f>
        <v>0</v>
      </c>
      <c r="G43" s="30" t="s">
        <v>59</v>
      </c>
      <c r="H43" s="1"/>
      <c r="L43" s="37"/>
    </row>
    <row r="44" spans="1:8" ht="15" customHeight="1">
      <c r="A44" s="1"/>
      <c r="B44" s="4" t="s">
        <v>89</v>
      </c>
      <c r="C44" s="4"/>
      <c r="D44" s="4"/>
      <c r="E44" s="4"/>
      <c r="F44" s="4"/>
      <c r="G44" s="3" t="s">
        <v>60</v>
      </c>
      <c r="H44" s="1"/>
    </row>
    <row r="45" spans="1:8" ht="31.5" customHeight="1">
      <c r="A45" s="1"/>
      <c r="B45" s="1"/>
      <c r="C45" s="1"/>
      <c r="D45" s="1"/>
      <c r="E45" s="1"/>
      <c r="F45" s="1"/>
      <c r="G45" s="1"/>
      <c r="H45" s="1"/>
    </row>
    <row r="46" spans="1:8" ht="42" customHeight="1">
      <c r="A46" s="1"/>
      <c r="B46" s="1"/>
      <c r="C46" s="1"/>
      <c r="D46" s="1"/>
      <c r="E46" s="1"/>
      <c r="F46" s="1"/>
      <c r="G46" s="1"/>
      <c r="H46" s="1"/>
    </row>
    <row r="47" spans="1:8" ht="27.75" customHeight="1">
      <c r="A47" s="1"/>
      <c r="B47" s="2" t="s">
        <v>29</v>
      </c>
      <c r="C47" s="2"/>
      <c r="D47" s="2"/>
      <c r="E47" s="2"/>
      <c r="F47" s="2"/>
      <c r="G47" s="2"/>
      <c r="H47" s="1"/>
    </row>
    <row r="48" spans="1:8" ht="15" customHeight="1">
      <c r="A48" s="1"/>
      <c r="B48" s="3" t="s">
        <v>1</v>
      </c>
      <c r="C48" s="3"/>
      <c r="D48" s="4" t="s">
        <v>2</v>
      </c>
      <c r="E48" s="4"/>
      <c r="F48" s="4"/>
      <c r="G48" s="4" t="s">
        <v>30</v>
      </c>
      <c r="H48" s="1"/>
    </row>
    <row r="49" spans="1:8" ht="21.75" customHeight="1">
      <c r="A49" s="1"/>
      <c r="B49" s="31" t="s">
        <v>12</v>
      </c>
      <c r="C49" s="31"/>
      <c r="D49" s="31"/>
      <c r="E49" s="31"/>
      <c r="F49" s="31"/>
      <c r="G49" s="31"/>
      <c r="H49" s="1"/>
    </row>
    <row r="50" spans="1:8" ht="16.5" customHeight="1">
      <c r="A50" s="1"/>
      <c r="B50" s="32" t="s">
        <v>31</v>
      </c>
      <c r="C50" s="9" t="s">
        <v>32</v>
      </c>
      <c r="D50" s="9" t="s">
        <v>33</v>
      </c>
      <c r="E50" s="9" t="s">
        <v>34</v>
      </c>
      <c r="F50" s="9" t="s">
        <v>35</v>
      </c>
      <c r="G50" s="33" t="s">
        <v>36</v>
      </c>
      <c r="H50" s="1"/>
    </row>
    <row r="51" spans="1:8" ht="15" customHeight="1">
      <c r="A51" s="1"/>
      <c r="B51" s="34" t="s">
        <v>90</v>
      </c>
      <c r="C51" s="12" t="s">
        <v>91</v>
      </c>
      <c r="D51" s="13" t="s">
        <v>2</v>
      </c>
      <c r="E51" s="16"/>
      <c r="F51" s="19"/>
      <c r="G51" s="35"/>
      <c r="H51" s="1"/>
    </row>
    <row r="52" spans="1:8" ht="15" customHeight="1">
      <c r="A52" s="1"/>
      <c r="B52" s="34" t="s">
        <v>92</v>
      </c>
      <c r="C52" s="12" t="s">
        <v>93</v>
      </c>
      <c r="D52" s="13" t="s">
        <v>94</v>
      </c>
      <c r="E52" s="16">
        <v>376437.73</v>
      </c>
      <c r="F52" s="17"/>
      <c r="G52" s="36">
        <f>ROUND(E52*F52,0)</f>
        <v>0</v>
      </c>
      <c r="H52" s="1"/>
    </row>
    <row r="53" spans="1:8" ht="15" customHeight="1">
      <c r="A53" s="1"/>
      <c r="B53" s="34" t="s">
        <v>95</v>
      </c>
      <c r="C53" s="12" t="s">
        <v>96</v>
      </c>
      <c r="D53" s="13" t="s">
        <v>94</v>
      </c>
      <c r="E53" s="16">
        <v>317657.7</v>
      </c>
      <c r="F53" s="17"/>
      <c r="G53" s="36">
        <f>ROUND(E53*F53,0)</f>
        <v>0</v>
      </c>
      <c r="H53" s="1"/>
    </row>
    <row r="54" spans="1:8" ht="15" customHeight="1">
      <c r="A54" s="1"/>
      <c r="B54" s="34" t="s">
        <v>97</v>
      </c>
      <c r="C54" s="12" t="s">
        <v>98</v>
      </c>
      <c r="D54" s="13" t="s">
        <v>2</v>
      </c>
      <c r="E54" s="16"/>
      <c r="F54" s="19"/>
      <c r="G54" s="36"/>
      <c r="H54" s="1"/>
    </row>
    <row r="55" spans="1:8" ht="15" customHeight="1">
      <c r="A55" s="1"/>
      <c r="B55" s="34" t="s">
        <v>99</v>
      </c>
      <c r="C55" s="12" t="s">
        <v>100</v>
      </c>
      <c r="D55" s="13" t="s">
        <v>94</v>
      </c>
      <c r="E55" s="16">
        <v>314687.7</v>
      </c>
      <c r="F55" s="17"/>
      <c r="G55" s="36">
        <f>ROUND(E55*F55,0)</f>
        <v>0</v>
      </c>
      <c r="H55" s="1"/>
    </row>
    <row r="56" spans="1:8" ht="15" customHeight="1">
      <c r="A56" s="1"/>
      <c r="B56" s="34" t="s">
        <v>101</v>
      </c>
      <c r="C56" s="12" t="s">
        <v>102</v>
      </c>
      <c r="D56" s="13" t="s">
        <v>94</v>
      </c>
      <c r="E56" s="16">
        <v>307362.9</v>
      </c>
      <c r="F56" s="17"/>
      <c r="G56" s="36">
        <f>ROUND(E56*F56,0)</f>
        <v>0</v>
      </c>
      <c r="H56" s="1"/>
    </row>
    <row r="57" spans="1:8" ht="15" customHeight="1">
      <c r="A57" s="1"/>
      <c r="B57" s="34" t="s">
        <v>103</v>
      </c>
      <c r="C57" s="12" t="s">
        <v>104</v>
      </c>
      <c r="D57" s="13" t="s">
        <v>94</v>
      </c>
      <c r="E57" s="16">
        <v>314687.7</v>
      </c>
      <c r="F57" s="17"/>
      <c r="G57" s="36">
        <f>ROUND(E57*F57,0)</f>
        <v>0</v>
      </c>
      <c r="H57" s="1"/>
    </row>
    <row r="58" spans="1:8" ht="15" customHeight="1">
      <c r="A58" s="1"/>
      <c r="B58" s="34" t="s">
        <v>105</v>
      </c>
      <c r="C58" s="12" t="s">
        <v>106</v>
      </c>
      <c r="D58" s="13" t="s">
        <v>2</v>
      </c>
      <c r="E58" s="16"/>
      <c r="F58" s="19"/>
      <c r="G58" s="36"/>
      <c r="H58" s="1"/>
    </row>
    <row r="59" spans="1:8" ht="15" customHeight="1">
      <c r="A59" s="1"/>
      <c r="B59" s="34" t="s">
        <v>107</v>
      </c>
      <c r="C59" s="12" t="s">
        <v>108</v>
      </c>
      <c r="D59" s="13" t="s">
        <v>2</v>
      </c>
      <c r="E59" s="16"/>
      <c r="F59" s="19"/>
      <c r="G59" s="36"/>
      <c r="H59" s="1"/>
    </row>
    <row r="60" spans="1:8" ht="15" customHeight="1">
      <c r="A60" s="1"/>
      <c r="B60" s="34" t="s">
        <v>109</v>
      </c>
      <c r="C60" s="12" t="s">
        <v>110</v>
      </c>
      <c r="D60" s="13" t="s">
        <v>94</v>
      </c>
      <c r="E60" s="16">
        <v>310332.9</v>
      </c>
      <c r="F60" s="17"/>
      <c r="G60" s="36">
        <f>ROUND(E60*F60,0)</f>
        <v>0</v>
      </c>
      <c r="H60" s="1"/>
    </row>
    <row r="61" spans="1:8" ht="15" customHeight="1">
      <c r="A61" s="1"/>
      <c r="B61" s="34" t="s">
        <v>111</v>
      </c>
      <c r="C61" s="12" t="s">
        <v>112</v>
      </c>
      <c r="D61" s="13" t="s">
        <v>94</v>
      </c>
      <c r="E61" s="16">
        <v>307362.9</v>
      </c>
      <c r="F61" s="17"/>
      <c r="G61" s="36">
        <f>ROUND(E61*F61,0)</f>
        <v>0</v>
      </c>
      <c r="H61" s="1"/>
    </row>
    <row r="62" spans="1:8" ht="15" customHeight="1">
      <c r="A62" s="1"/>
      <c r="B62" s="34" t="s">
        <v>105</v>
      </c>
      <c r="C62" s="12" t="s">
        <v>106</v>
      </c>
      <c r="D62" s="13" t="s">
        <v>2</v>
      </c>
      <c r="E62" s="16"/>
      <c r="F62" s="19"/>
      <c r="G62" s="36"/>
      <c r="H62" s="1"/>
    </row>
    <row r="63" spans="1:8" ht="15" customHeight="1">
      <c r="A63" s="1"/>
      <c r="B63" s="34" t="s">
        <v>113</v>
      </c>
      <c r="C63" s="12" t="s">
        <v>114</v>
      </c>
      <c r="D63" s="13" t="s">
        <v>66</v>
      </c>
      <c r="E63" s="16">
        <v>14649.6</v>
      </c>
      <c r="F63" s="17"/>
      <c r="G63" s="36">
        <f>ROUND(E63*F63,0)</f>
        <v>0</v>
      </c>
      <c r="H63" s="1"/>
    </row>
    <row r="64" spans="1:8" ht="15" customHeight="1">
      <c r="A64" s="1"/>
      <c r="B64" s="34" t="s">
        <v>115</v>
      </c>
      <c r="C64" s="12" t="s">
        <v>116</v>
      </c>
      <c r="D64" s="13" t="s">
        <v>66</v>
      </c>
      <c r="E64" s="16">
        <v>708.5</v>
      </c>
      <c r="F64" s="17"/>
      <c r="G64" s="36">
        <f>ROUND(E64*F64,0)</f>
        <v>0</v>
      </c>
      <c r="H64" s="1"/>
    </row>
    <row r="65" spans="1:8" ht="408.75" customHeight="1">
      <c r="A65" s="1"/>
      <c r="B65" s="34" t="s">
        <v>2</v>
      </c>
      <c r="C65" s="12" t="s">
        <v>2</v>
      </c>
      <c r="D65" s="13" t="s">
        <v>2</v>
      </c>
      <c r="E65" s="16"/>
      <c r="F65" s="19"/>
      <c r="G65" s="35"/>
      <c r="H65" s="1"/>
    </row>
    <row r="66" spans="1:8" ht="27" customHeight="1">
      <c r="A66" s="1"/>
      <c r="B66" s="34"/>
      <c r="C66" s="12"/>
      <c r="D66" s="13"/>
      <c r="E66" s="16"/>
      <c r="F66" s="19"/>
      <c r="G66" s="35"/>
      <c r="H66" s="1"/>
    </row>
    <row r="67" spans="1:12" ht="15" customHeight="1">
      <c r="A67" s="1"/>
      <c r="B67" s="27" t="s">
        <v>117</v>
      </c>
      <c r="C67" s="28"/>
      <c r="D67" s="28"/>
      <c r="E67" s="28"/>
      <c r="F67" s="29">
        <f>SUM(G52:G64)</f>
        <v>0</v>
      </c>
      <c r="G67" s="30" t="s">
        <v>59</v>
      </c>
      <c r="H67" s="1"/>
      <c r="L67" s="37"/>
    </row>
    <row r="68" spans="1:8" ht="15" customHeight="1">
      <c r="A68" s="1"/>
      <c r="B68" s="4" t="s">
        <v>118</v>
      </c>
      <c r="C68" s="4"/>
      <c r="D68" s="4"/>
      <c r="E68" s="4"/>
      <c r="F68" s="4"/>
      <c r="G68" s="3" t="s">
        <v>60</v>
      </c>
      <c r="H68" s="1"/>
    </row>
    <row r="69" spans="1:8" ht="31.5" customHeight="1">
      <c r="A69" s="1"/>
      <c r="B69" s="1"/>
      <c r="C69" s="1"/>
      <c r="D69" s="1"/>
      <c r="E69" s="1"/>
      <c r="F69" s="1"/>
      <c r="G69" s="1"/>
      <c r="H69" s="1"/>
    </row>
    <row r="70" spans="1:8" ht="42" customHeight="1">
      <c r="A70" s="1"/>
      <c r="B70" s="1"/>
      <c r="C70" s="1"/>
      <c r="D70" s="1"/>
      <c r="E70" s="1"/>
      <c r="F70" s="1"/>
      <c r="G70" s="1"/>
      <c r="H70" s="1"/>
    </row>
    <row r="71" spans="1:8" ht="27.75" customHeight="1">
      <c r="A71" s="1"/>
      <c r="B71" s="2" t="s">
        <v>29</v>
      </c>
      <c r="C71" s="2"/>
      <c r="D71" s="2"/>
      <c r="E71" s="2"/>
      <c r="F71" s="2"/>
      <c r="G71" s="2"/>
      <c r="H71" s="1"/>
    </row>
    <row r="72" spans="1:8" ht="15" customHeight="1">
      <c r="A72" s="1"/>
      <c r="B72" s="3" t="s">
        <v>1</v>
      </c>
      <c r="C72" s="3"/>
      <c r="D72" s="4" t="s">
        <v>2</v>
      </c>
      <c r="E72" s="4"/>
      <c r="F72" s="4"/>
      <c r="G72" s="4" t="s">
        <v>30</v>
      </c>
      <c r="H72" s="1"/>
    </row>
    <row r="73" spans="1:8" ht="21.75" customHeight="1">
      <c r="A73" s="1"/>
      <c r="B73" s="31" t="s">
        <v>14</v>
      </c>
      <c r="C73" s="31"/>
      <c r="D73" s="31"/>
      <c r="E73" s="31"/>
      <c r="F73" s="31"/>
      <c r="G73" s="31"/>
      <c r="H73" s="1"/>
    </row>
    <row r="74" spans="1:8" ht="16.5" customHeight="1">
      <c r="A74" s="1"/>
      <c r="B74" s="32" t="s">
        <v>31</v>
      </c>
      <c r="C74" s="9" t="s">
        <v>32</v>
      </c>
      <c r="D74" s="9" t="s">
        <v>33</v>
      </c>
      <c r="E74" s="9" t="s">
        <v>34</v>
      </c>
      <c r="F74" s="9" t="s">
        <v>35</v>
      </c>
      <c r="G74" s="33" t="s">
        <v>36</v>
      </c>
      <c r="H74" s="1"/>
    </row>
    <row r="75" spans="1:8" ht="15" customHeight="1">
      <c r="A75" s="1"/>
      <c r="B75" s="34" t="s">
        <v>119</v>
      </c>
      <c r="C75" s="12" t="s">
        <v>120</v>
      </c>
      <c r="D75" s="13" t="s">
        <v>2</v>
      </c>
      <c r="E75" s="16"/>
      <c r="F75" s="19"/>
      <c r="G75" s="36"/>
      <c r="H75" s="1"/>
    </row>
    <row r="76" spans="1:8" ht="15" customHeight="1">
      <c r="A76" s="1"/>
      <c r="B76" s="34" t="s">
        <v>121</v>
      </c>
      <c r="C76" s="12" t="s">
        <v>122</v>
      </c>
      <c r="D76" s="13" t="s">
        <v>123</v>
      </c>
      <c r="E76" s="16">
        <v>21</v>
      </c>
      <c r="F76" s="17"/>
      <c r="G76" s="36">
        <f>ROUND(E76*F76,0)</f>
        <v>0</v>
      </c>
      <c r="H76" s="1"/>
    </row>
    <row r="77" spans="1:8" ht="15" customHeight="1">
      <c r="A77" s="1"/>
      <c r="B77" s="34" t="s">
        <v>124</v>
      </c>
      <c r="C77" s="12" t="s">
        <v>125</v>
      </c>
      <c r="D77" s="13" t="s">
        <v>123</v>
      </c>
      <c r="E77" s="16">
        <v>214</v>
      </c>
      <c r="F77" s="17"/>
      <c r="G77" s="36">
        <f>ROUND(E77*F77,0)</f>
        <v>0</v>
      </c>
      <c r="H77" s="1"/>
    </row>
    <row r="78" spans="1:8" ht="15" customHeight="1">
      <c r="A78" s="1"/>
      <c r="B78" s="34" t="s">
        <v>126</v>
      </c>
      <c r="C78" s="12" t="s">
        <v>127</v>
      </c>
      <c r="D78" s="13" t="s">
        <v>2</v>
      </c>
      <c r="E78" s="16"/>
      <c r="F78" s="19"/>
      <c r="G78" s="36"/>
      <c r="H78" s="1"/>
    </row>
    <row r="79" spans="1:8" ht="15" customHeight="1">
      <c r="A79" s="1"/>
      <c r="B79" s="34" t="s">
        <v>128</v>
      </c>
      <c r="C79" s="12" t="s">
        <v>129</v>
      </c>
      <c r="D79" s="13" t="s">
        <v>94</v>
      </c>
      <c r="E79" s="16">
        <v>9128.8</v>
      </c>
      <c r="F79" s="17"/>
      <c r="G79" s="36">
        <f>ROUND(E79*F79,0)</f>
        <v>0</v>
      </c>
      <c r="H79" s="1"/>
    </row>
    <row r="80" spans="1:8" ht="408.75" customHeight="1">
      <c r="A80" s="1"/>
      <c r="B80" s="34" t="s">
        <v>2</v>
      </c>
      <c r="C80" s="12" t="s">
        <v>2</v>
      </c>
      <c r="D80" s="13" t="s">
        <v>2</v>
      </c>
      <c r="E80" s="16"/>
      <c r="F80" s="19"/>
      <c r="G80" s="35"/>
      <c r="H80" s="1"/>
    </row>
    <row r="81" spans="1:8" ht="162" customHeight="1">
      <c r="A81" s="1"/>
      <c r="B81" s="34"/>
      <c r="C81" s="12"/>
      <c r="D81" s="13"/>
      <c r="E81" s="16"/>
      <c r="F81" s="19"/>
      <c r="G81" s="35"/>
      <c r="H81" s="1"/>
    </row>
    <row r="82" spans="1:11" ht="15" customHeight="1">
      <c r="A82" s="1"/>
      <c r="B82" s="27" t="s">
        <v>130</v>
      </c>
      <c r="C82" s="28"/>
      <c r="D82" s="28"/>
      <c r="E82" s="28"/>
      <c r="F82" s="29">
        <f>SUM(G76:G79)</f>
        <v>0</v>
      </c>
      <c r="G82" s="30" t="s">
        <v>59</v>
      </c>
      <c r="H82" s="1"/>
      <c r="K82" s="37"/>
    </row>
    <row r="83" spans="1:8" ht="15" customHeight="1">
      <c r="A83" s="1"/>
      <c r="B83" s="4" t="s">
        <v>131</v>
      </c>
      <c r="C83" s="4"/>
      <c r="D83" s="4"/>
      <c r="E83" s="4"/>
      <c r="F83" s="4"/>
      <c r="G83" s="3" t="s">
        <v>60</v>
      </c>
      <c r="H83" s="1"/>
    </row>
    <row r="84" spans="1:8" ht="31.5" customHeight="1">
      <c r="A84" s="1"/>
      <c r="B84" s="1"/>
      <c r="C84" s="1"/>
      <c r="D84" s="1"/>
      <c r="E84" s="1"/>
      <c r="F84" s="1"/>
      <c r="G84" s="1"/>
      <c r="H84" s="1"/>
    </row>
  </sheetData>
  <sheetProtection password="C6EF" sheet="1" objects="1"/>
  <mergeCells count="48">
    <mergeCell ref="B2:G2"/>
    <mergeCell ref="B3:C3"/>
    <mergeCell ref="D3:F3"/>
    <mergeCell ref="B4:G4"/>
    <mergeCell ref="B18:E18"/>
    <mergeCell ref="B19:F19"/>
    <mergeCell ref="B22:G22"/>
    <mergeCell ref="B23:C23"/>
    <mergeCell ref="D23:F23"/>
    <mergeCell ref="B24:G24"/>
    <mergeCell ref="B43:E43"/>
    <mergeCell ref="B44:F44"/>
    <mergeCell ref="B47:G47"/>
    <mergeCell ref="B48:C48"/>
    <mergeCell ref="D48:F48"/>
    <mergeCell ref="B49:G49"/>
    <mergeCell ref="B67:E67"/>
    <mergeCell ref="B68:F68"/>
    <mergeCell ref="B71:G71"/>
    <mergeCell ref="B72:C72"/>
    <mergeCell ref="D72:F72"/>
    <mergeCell ref="B73:G73"/>
    <mergeCell ref="B82:E82"/>
    <mergeCell ref="B83:F83"/>
    <mergeCell ref="B16:B17"/>
    <mergeCell ref="B41:B42"/>
    <mergeCell ref="B65:B66"/>
    <mergeCell ref="B80:B81"/>
    <mergeCell ref="C16:C17"/>
    <mergeCell ref="C41:C42"/>
    <mergeCell ref="C65:C66"/>
    <mergeCell ref="C80:C81"/>
    <mergeCell ref="D16:D17"/>
    <mergeCell ref="D41:D42"/>
    <mergeCell ref="D65:D66"/>
    <mergeCell ref="D80:D81"/>
    <mergeCell ref="E16:E17"/>
    <mergeCell ref="E41:E42"/>
    <mergeCell ref="E65:E66"/>
    <mergeCell ref="E80:E81"/>
    <mergeCell ref="F16:F17"/>
    <mergeCell ref="F41:F42"/>
    <mergeCell ref="F65:F66"/>
    <mergeCell ref="F80:F81"/>
    <mergeCell ref="G16:G17"/>
    <mergeCell ref="G41:G42"/>
    <mergeCell ref="G65:G66"/>
    <mergeCell ref="G80:G81"/>
  </mergeCells>
  <printOptions/>
  <pageMargins left="0" right="0" top="0" bottom="0" header="0" footer="0"/>
  <pageSetup fitToHeight="832" fitToWidth="595" horizontalDpi="300" verticalDpi="300" orientation="portrait" pageOrder="overThenDown" paperSize="9"/>
  <rowBreaks count="3" manualBreakCount="3">
    <brk id="20" max="255" man="1"/>
    <brk id="45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假扮狼的羊</cp:lastModifiedBy>
  <dcterms:created xsi:type="dcterms:W3CDTF">2019-11-06T01:42:29Z</dcterms:created>
  <dcterms:modified xsi:type="dcterms:W3CDTF">2019-11-28T00:39:01Z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